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Лист2" sheetId="1" r:id="rId1"/>
    <sheet name="Лист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<sst xmlns="http://schemas.openxmlformats.org/spreadsheetml/2006/main" count="287" uniqueCount="253">
  <si>
    <t>Приложение №2</t>
  </si>
  <si>
    <t>к решению Совета народных депутатов</t>
  </si>
  <si>
    <t>муниципального образования</t>
  </si>
  <si>
    <t>"Джерокайское с/п"</t>
  </si>
  <si>
    <r>
      <t>от ___</t>
    </r>
    <r>
      <rPr>
        <u/>
        <sz val="10"/>
        <rFont val="Times New Roman"/>
        <charset val="204"/>
      </rPr>
      <t>26 апреля 2024</t>
    </r>
    <r>
      <rPr>
        <sz val="10"/>
        <rFont val="Times New Roman"/>
        <charset val="204"/>
      </rPr>
      <t>_г. №__</t>
    </r>
    <r>
      <rPr>
        <u/>
        <sz val="10"/>
        <rFont val="Times New Roman"/>
        <charset val="204"/>
      </rPr>
      <t>5</t>
    </r>
    <r>
      <rPr>
        <sz val="10"/>
        <rFont val="Times New Roman"/>
        <charset val="204"/>
      </rPr>
      <t>__</t>
    </r>
  </si>
  <si>
    <t>Доходы бюджета  МО "Джерокайское сельское поселение" за 2023 год по кодам видов доходов, подвидов доходов,
 классификации операции</t>
  </si>
  <si>
    <t>классификации операций сектора государственного управления, относящихся к доходам бюджета МО "Джерокайское сельское поселение"</t>
  </si>
  <si>
    <t>(тыс.руб)</t>
  </si>
  <si>
    <t>Код бюджетной классификации Российской Федерации</t>
  </si>
  <si>
    <t>Наименование доходов</t>
  </si>
  <si>
    <t>Утвержденный 
план за 2023 год</t>
  </si>
  <si>
    <t>Уточненный
план(по отчету)</t>
  </si>
  <si>
    <t>Фактическое исполнение на 01.01.2023</t>
  </si>
  <si>
    <t>Процент исполнения к уточненному плану</t>
  </si>
  <si>
    <t>ВСЕГО ДОХОДОВ</t>
  </si>
  <si>
    <t>1 00 00000 00 0000 000</t>
  </si>
  <si>
    <t>Доходы налоговые и неналоговые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</si>
  <si>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</si>
  <si>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</si>
  <si>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</si>
  <si>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</si>
  <si>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</si>
  <si>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территлрии РФ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</si>
  <si>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</si>
  <si>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</si>
  <si>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</si>
  <si>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</si>
  <si>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</si>
  <si>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</si>
  <si>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</si>
  <si>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</si>
  <si>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</si>
  <si>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</si>
  <si>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</si>
  <si>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</si>
  <si>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</si>
  <si>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</si>
  <si>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</si>
  <si>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</si>
  <si>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1 06 06000 00 0000 110</t>
  </si>
  <si>
    <t>земельный налог</t>
  </si>
  <si>
    <t>550,0</t>
  </si>
  <si>
    <t>804,67</t>
  </si>
  <si>
    <t>1 06 01000 00 0000 110</t>
  </si>
  <si>
    <t>Налоги на имущество  с физических лиц</t>
  </si>
  <si>
    <t>124,0</t>
  </si>
  <si>
    <t>207,74</t>
  </si>
  <si>
    <t>1 11 00000 00 0000 000</t>
  </si>
  <si>
    <t>Доходы от сдачи в аренду имущества находящегося в оперативном учете</t>
  </si>
  <si>
    <t>1 1105 035100000 120</t>
  </si>
  <si>
    <t>1 16 00000 00 0000 140</t>
  </si>
  <si>
    <t>Штрафы, Санкции. Возмещение ущерба</t>
  </si>
  <si>
    <t>1 16 90000 00 0000 140</t>
  </si>
  <si>
    <t>Прочие поступления от денежных взысканий(штрафов) и иных сумм в возмещение ущерба</t>
  </si>
  <si>
    <t>108 00000 00 0000 110</t>
  </si>
  <si>
    <t>Государственная пошлина</t>
  </si>
  <si>
    <t>108 0401 0010000 110</t>
  </si>
  <si>
    <t>ГОсударственная пошлина за совершенные наториальные действия</t>
  </si>
  <si>
    <t>1 17 00000 00 0000 180</t>
  </si>
  <si>
    <t>Прочие неналоговые доходы</t>
  </si>
  <si>
    <t>200  00000 00 0000 150</t>
  </si>
  <si>
    <t>БЕЗВОЗМЕЗДНЫЕ ПОСТУПЛЕНИЯ</t>
  </si>
  <si>
    <t>202  00000 00 0000 150</t>
  </si>
  <si>
    <t>Безвозмездные поступления от других бюджетов бюджетной системы Российской Федерации</t>
  </si>
  <si>
    <t>202 01000 05 0000 150</t>
  </si>
  <si>
    <t>Дотации бюджетам субъектов Российской Федерации и муниципальных образований</t>
  </si>
  <si>
    <t>202 15001 10 0000 150</t>
  </si>
  <si>
    <t>Дотации бюджетам сельских поселений на выравнивание уровня бюджетной обеспеченности</t>
  </si>
  <si>
    <t>202 19999 10 0000 150</t>
  </si>
  <si>
    <t xml:space="preserve">прочие дотации бюджетам сельских поселений </t>
  </si>
  <si>
    <t>202 15002 10 0000 150</t>
  </si>
  <si>
    <t xml:space="preserve">прочие межбюджетные трансферты, передаваемые бюджетам сельских поселений </t>
  </si>
  <si>
    <t>202 35118 10 0000 150</t>
  </si>
  <si>
    <t>Субвенции бюджетам сельских поселенийна осуществление первичного воинского учета на территориях, где отсутствуют военные комиссариаты</t>
  </si>
  <si>
    <t>202 30024 10 0000 150</t>
  </si>
  <si>
    <t>Субвенции бюджетам сельских поселений  на выполнение передаваемых  полномочий субъектов Российской Федерации</t>
  </si>
  <si>
    <t>202 35469 10 0000 150</t>
  </si>
  <si>
    <t xml:space="preserve">Субвенции бюджетам сельских поселений на проведение Всероссийской перепеси населения 2020г.  </t>
  </si>
  <si>
    <t>Приложение №1</t>
  </si>
  <si>
    <t>к Решению Совета народных депутатов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</si>
  <si>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</si>
  <si>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</si>
  <si>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</si>
  <si>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</si>
  <si>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</si>
  <si>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</si>
  <si>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</si>
  <si>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</si>
  <si>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</si>
  <si>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</si>
  <si>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</si>
  <si>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</si>
  <si>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</si>
  <si>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</si>
  <si>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</si>
  <si>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</si>
  <si>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</si>
  <si>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</si>
  <si>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</si>
  <si>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</si>
  <si>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</si>
  <si>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</si>
  <si>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</si>
  <si>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</si>
  <si>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</si>
  <si>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</si>
  <si>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</si>
  <si>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</si>
  <si>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</si>
  <si>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</si>
  <si>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</si>
  <si>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</si>
  <si>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</si>
  <si>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</si>
  <si>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</si>
  <si>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</si>
  <si>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1 06 02000 02 0000 110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</si>
  <si>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</si>
  <si>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</si>
  <si>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</si>
  <si>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</si>
  <si>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</si>
  <si>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</si>
  <si>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</si>
  <si>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</si>
  <si>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</si>
  <si>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</si>
  <si>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</si>
  <si>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</si>
  <si>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</si>
  <si>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</si>
  <si>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</si>
  <si>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</si>
  <si>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</si>
  <si>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</si>
  <si>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</si>
  <si>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</si>
  <si>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</si>
  <si>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</si>
  <si>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</si>
  <si>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</si>
  <si>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</si>
  <si>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</si>
  <si>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</si>
  <si>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</si>
  <si>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</si>
  <si>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</si>
  <si>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</si>
  <si>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</si>
  <si>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</si>
  <si>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</si>
  <si>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</si>
  <si>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</si>
  <si>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</si>
  <si>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</si>
  <si>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</si>
  <si>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</si>
  <si>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</si>
  <si>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</si>
  <si>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240</t>
  </si>
  <si>
    <t>93,1</t>
  </si>
  <si>
    <t>1 16 03000 00 0000 140</t>
  </si>
  <si>
    <t>Денежные взыскания(штрафы) за нарушение законодательства о налогах и сборах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</si>
  <si>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</si>
  <si>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</si>
  <si>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</si>
  <si>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</si>
  <si>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</si>
  <si>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</si>
  <si>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</si>
  <si>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</si>
  <si>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</si>
  <si>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</si>
  <si>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</si>
  <si>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</si>
  <si>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</si>
  <si>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</si>
  <si>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</si>
  <si>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</si>
  <si>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</si>
  <si>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</si>
  <si>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</si>
  <si>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>Денежные взыскания(штрафы) за нарушение земельного законодательства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</si>
  <si>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</si>
  <si>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</si>
  <si>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</si>
  <si>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</si>
  <si>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</si>
  <si>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50</t>
  </si>
  <si>
    <t>120</t>
  </si>
  <si>
    <t>23</t>
  </si>
  <si>
    <t>1 17 00000 00 0000 000</t>
  </si>
  <si>
    <t>766,2</t>
  </si>
  <si>
    <t>200  00000 00 0000 000</t>
  </si>
  <si>
    <t>202  00000 00 0000 000</t>
  </si>
  <si>
    <t>202 01001 05 0000 151</t>
  </si>
  <si>
    <t>Дотации бюджетам муниципальных районов на выравнивание уровня бюджетной обеспеченности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</si>
  <si>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</si>
  <si>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</si>
  <si>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</si>
  <si>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</si>
  <si>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</si>
  <si>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</si>
  <si>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</si>
  <si>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</si>
  <si>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</si>
  <si>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</si>
  <si>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</si>
  <si>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</si>
  <si>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</si>
  <si>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</si>
  <si>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</si>
  <si>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</si>
  <si>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</si>
  <si>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</si>
  <si>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</si>
  <si>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</si>
  <si>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</si>
  <si>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</si>
  <si>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</si>
  <si>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</si>
  <si>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</si>
  <si>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</si>
  <si>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</si>
  <si>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</si>
  <si>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</si>
  <si>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</si>
  <si>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</si>
  <si>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</si>
  <si>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</si>
  <si>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</si>
  <si>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</si>
  <si>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</si>
  <si>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</si>
  <si>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</si>
  <si>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</si>
  <si>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</si>
  <si>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</si>
  <si>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</si>
  <si>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</si>
  <si>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</si>
  <si>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</si>
  <si>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</si>
  <si>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</si>
  <si>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</si>
  <si>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</si>
  <si>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</si>
  <si>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</si>
  <si>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</si>
  <si>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</si>
  <si>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</si>
  <si>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>Начальник финуправления                                                                       Р.Ю. Ченешев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</si>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</sst>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"/>
    <numFmt numFmtId="181" formatCode="#\ ##0"/>
  </numFmts>
  <fonts count="30">
    <font>
      <sz val="10"/>
      <name val="Arial"/>
      <charset val="1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Arial"/>
      <charset val="1"/>
    </font>
    <font>
      <sz val="10"/>
      <name val="Arial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b/>
      <sz val="9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0"/>
      <name val="Times New Roman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9" fillId="0" borderId="0" applyFont="0" applyFill="0" applyBorder="0" applyAlignment="0" applyProtection="0">
      <alignment vertical="center"/>
    </xf>
    <xf numFmtId="177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178" fontId="9" fillId="0" borderId="0" applyFont="0" applyFill="0" applyBorder="0" applyAlignment="0" applyProtection="0">
      <alignment vertical="center"/>
    </xf>
    <xf numFmtId="17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78">
    <xf numFmtId="0" fontId="0" fillId="0" borderId="0" xfId="0"/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180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1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vertical="top" wrapText="1"/>
    </xf>
    <xf numFmtId="49" fontId="2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80" fontId="2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180" fontId="4" fillId="0" borderId="1" xfId="0" applyNumberFormat="1" applyFont="1" applyBorder="1" applyAlignment="1">
      <alignment horizontal="center"/>
    </xf>
    <xf numFmtId="180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81" fontId="2" fillId="0" borderId="1" xfId="0" applyNumberFormat="1" applyFont="1" applyBorder="1" applyAlignment="1">
      <alignment wrapText="1"/>
    </xf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Font="1"/>
    <xf numFmtId="0" fontId="0" fillId="0" borderId="0" xfId="0" applyFill="1"/>
    <xf numFmtId="0" fontId="6" fillId="0" borderId="0" xfId="0" applyFont="1"/>
    <xf numFmtId="0" fontId="6" fillId="0" borderId="0" xfId="0" applyFont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7" fillId="0" borderId="0" xfId="0" applyNumberFormat="1" applyFont="1" applyBorder="1" applyAlignment="1">
      <alignment horizont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5" fillId="0" borderId="0" xfId="0" applyFont="1" applyBorder="1" applyAlignment="1"/>
    <xf numFmtId="0" fontId="5" fillId="0" borderId="0" xfId="0" applyFont="1" applyFill="1" applyBorder="1" applyAlignment="1"/>
    <xf numFmtId="0" fontId="5" fillId="0" borderId="0" xfId="0" applyFont="1" applyBorder="1" applyAlignment="1">
      <alignment horizont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7" fillId="0" borderId="1" xfId="0" applyNumberFormat="1" applyFont="1" applyFill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80" fontId="7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vertical="top" wrapText="1"/>
    </xf>
    <xf numFmtId="180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49" fontId="6" fillId="0" borderId="2" xfId="0" applyNumberFormat="1" applyFont="1" applyBorder="1" applyAlignment="1">
      <alignment vertical="top" wrapText="1"/>
    </xf>
    <xf numFmtId="0" fontId="6" fillId="0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80" fontId="6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49" fontId="6" fillId="0" borderId="1" xfId="0" applyNumberFormat="1" applyFont="1" applyBorder="1" applyAlignment="1">
      <alignment vertical="top" wrapText="1"/>
    </xf>
    <xf numFmtId="180" fontId="6" fillId="0" borderId="1" xfId="0" applyNumberFormat="1" applyFont="1" applyFill="1" applyBorder="1" applyAlignment="1">
      <alignment horizontal="center"/>
    </xf>
    <xf numFmtId="11" fontId="6" fillId="0" borderId="1" xfId="0" applyNumberFormat="1" applyFont="1" applyBorder="1" applyAlignment="1">
      <alignment vertical="top" wrapText="1"/>
    </xf>
    <xf numFmtId="1" fontId="6" fillId="0" borderId="1" xfId="0" applyNumberFormat="1" applyFont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/>
    </xf>
    <xf numFmtId="180" fontId="7" fillId="0" borderId="1" xfId="0" applyNumberFormat="1" applyFont="1" applyFill="1" applyBorder="1" applyAlignment="1">
      <alignment horizontal="center" wrapText="1"/>
    </xf>
    <xf numFmtId="180" fontId="7" fillId="0" borderId="1" xfId="0" applyNumberFormat="1" applyFont="1" applyBorder="1" applyAlignment="1">
      <alignment horizontal="center" wrapText="1"/>
    </xf>
    <xf numFmtId="180" fontId="6" fillId="0" borderId="1" xfId="0" applyNumberFormat="1" applyFont="1" applyFill="1" applyBorder="1" applyAlignment="1">
      <alignment horizontal="center" wrapText="1"/>
    </xf>
    <xf numFmtId="180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B1:J43"/>
  <sheetViews>
    <sheetView tabSelected="1" workbookViewId="0">
      <selection activeCell="E10" sqref="E10"/>
    </sheetView>
  </sheetViews>
  <sheetFormatPr defaultColWidth="9" defaultRowHeight="13.2"/>
  <cols>
    <col min="1" max="1" width="2.88888888888889"/>
    <col min="2" max="2" width="20.5555555555556" customWidth="1"/>
    <col min="3" max="3" width="35.8888888888889" customWidth="1"/>
    <col min="4" max="4" width="13.6666666666667" style="33" customWidth="1"/>
    <col min="5" max="5" width="15.6666666666667"/>
    <col min="6" max="6" width="20.3333333333333"/>
    <col min="7" max="7" width="13.6666666666667"/>
    <col min="8" max="1025" width="8.66666666666667"/>
  </cols>
  <sheetData>
    <row r="1" spans="2:7">
      <c r="B1" s="34"/>
      <c r="C1" s="35" t="s">
        <v>0</v>
      </c>
      <c r="D1" s="36"/>
      <c r="E1" s="35"/>
      <c r="F1" s="35"/>
      <c r="G1" s="35"/>
    </row>
    <row r="2" spans="2:7">
      <c r="B2" s="34"/>
      <c r="C2" s="35" t="s">
        <v>1</v>
      </c>
      <c r="D2" s="36"/>
      <c r="E2" s="35"/>
      <c r="F2" s="35"/>
      <c r="G2" s="35"/>
    </row>
    <row r="3" spans="2:7">
      <c r="B3" s="34"/>
      <c r="C3" s="35" t="s">
        <v>2</v>
      </c>
      <c r="D3" s="36"/>
      <c r="E3" s="35"/>
      <c r="F3" s="35"/>
      <c r="G3" s="35"/>
    </row>
    <row r="4" spans="2:7">
      <c r="B4" s="34"/>
      <c r="C4" s="35" t="s">
        <v>3</v>
      </c>
      <c r="D4" s="36"/>
      <c r="E4" s="35"/>
      <c r="F4" s="35"/>
      <c r="G4" s="35"/>
    </row>
    <row r="5" spans="2:7">
      <c r="B5" s="34"/>
      <c r="C5" s="35" t="s">
        <v>4</v>
      </c>
      <c r="D5" s="36"/>
      <c r="E5" s="35"/>
      <c r="F5" s="35"/>
      <c r="G5" s="35"/>
    </row>
    <row r="6" spans="2:7">
      <c r="B6" s="34"/>
      <c r="C6" s="37"/>
      <c r="D6" s="38"/>
      <c r="E6" s="37"/>
      <c r="F6" s="34"/>
      <c r="G6" s="34"/>
    </row>
    <row r="7" ht="12.75" customHeight="1" spans="2:7">
      <c r="B7" s="39" t="s">
        <v>5</v>
      </c>
      <c r="C7" s="39"/>
      <c r="D7" s="40"/>
      <c r="E7" s="39"/>
      <c r="F7" s="39"/>
      <c r="G7" s="39"/>
    </row>
    <row r="8" ht="12.75" customHeight="1" spans="2:7">
      <c r="B8" s="39" t="s">
        <v>6</v>
      </c>
      <c r="C8" s="39"/>
      <c r="D8" s="40"/>
      <c r="E8" s="39"/>
      <c r="F8" s="39"/>
      <c r="G8" s="39"/>
    </row>
    <row r="9" spans="2:7">
      <c r="B9" s="39"/>
      <c r="C9" s="39"/>
      <c r="D9" s="40"/>
      <c r="E9" s="39"/>
      <c r="F9" s="39"/>
      <c r="G9" s="39"/>
    </row>
    <row r="10" spans="2:7">
      <c r="B10" s="41"/>
      <c r="C10" s="42"/>
      <c r="D10" s="43"/>
      <c r="E10" s="44" t="s">
        <v>7</v>
      </c>
      <c r="F10" s="31"/>
      <c r="G10" s="31"/>
    </row>
    <row r="11" ht="52.8" spans="2:10">
      <c r="B11" s="45" t="s">
        <v>8</v>
      </c>
      <c r="C11" s="45" t="s">
        <v>9</v>
      </c>
      <c r="D11" s="46" t="s">
        <v>10</v>
      </c>
      <c r="E11" s="47" t="s">
        <v>11</v>
      </c>
      <c r="F11" s="48" t="s">
        <v>12</v>
      </c>
      <c r="G11" s="48" t="s">
        <v>13</v>
      </c>
      <c r="H11" s="27"/>
      <c r="I11" s="27"/>
      <c r="J11" s="27"/>
    </row>
    <row r="12" ht="15.6" spans="2:10">
      <c r="B12" s="49" t="s">
        <v>14</v>
      </c>
      <c r="C12" s="49"/>
      <c r="D12" s="50">
        <f>D13+D34</f>
        <v>8045</v>
      </c>
      <c r="E12" s="51">
        <f>E13+E34</f>
        <v>8481.5</v>
      </c>
      <c r="F12" s="51">
        <f>F13+E34</f>
        <v>8663.18</v>
      </c>
      <c r="G12" s="52">
        <f t="shared" ref="G12:G26" si="0">F12/E12*100</f>
        <v>102.142073925603</v>
      </c>
      <c r="H12" s="27"/>
      <c r="I12" s="27"/>
      <c r="J12" s="27"/>
    </row>
    <row r="13" ht="28.5" customHeight="1" spans="2:10">
      <c r="B13" s="49" t="s">
        <v>15</v>
      </c>
      <c r="C13" s="53" t="s">
        <v>16</v>
      </c>
      <c r="D13" s="54">
        <f>D14+D16+D22+D24</f>
        <v>4900</v>
      </c>
      <c r="E13" s="52">
        <f t="shared" ref="E13" si="1">E14+E16+E22+E24</f>
        <v>4900</v>
      </c>
      <c r="F13" s="52">
        <f>F14+F16+F22+F24+F33</f>
        <v>5081.68</v>
      </c>
      <c r="G13" s="52">
        <f t="shared" si="0"/>
        <v>103.707755102041</v>
      </c>
      <c r="H13" s="27"/>
      <c r="I13" s="27"/>
      <c r="J13" s="27"/>
    </row>
    <row r="14" ht="15.6" spans="2:10">
      <c r="B14" s="49" t="s">
        <v>17</v>
      </c>
      <c r="C14" s="53" t="s">
        <v>18</v>
      </c>
      <c r="D14" s="55">
        <f>D15</f>
        <v>1010</v>
      </c>
      <c r="E14" s="56">
        <f>E15</f>
        <v>1010</v>
      </c>
      <c r="F14" s="56">
        <f>F15</f>
        <v>1016.6</v>
      </c>
      <c r="G14" s="52">
        <f t="shared" si="0"/>
        <v>100.653465346535</v>
      </c>
      <c r="H14" s="27"/>
      <c r="I14" s="27"/>
      <c r="J14" s="27"/>
    </row>
    <row r="15" ht="15.6" spans="2:10">
      <c r="B15" s="45" t="s">
        <v>19</v>
      </c>
      <c r="C15" s="57" t="s">
        <v>20</v>
      </c>
      <c r="D15" s="58">
        <v>1010</v>
      </c>
      <c r="E15" s="59">
        <v>1010</v>
      </c>
      <c r="F15" s="59">
        <v>1016.6</v>
      </c>
      <c r="G15" s="60">
        <f t="shared" si="0"/>
        <v>100.653465346535</v>
      </c>
      <c r="H15" s="27"/>
      <c r="I15" s="27"/>
      <c r="J15" s="27"/>
    </row>
    <row r="16" ht="27.75" customHeight="1" spans="2:10">
      <c r="B16" s="61" t="s">
        <v>21</v>
      </c>
      <c r="C16" s="62" t="s">
        <v>22</v>
      </c>
      <c r="D16" s="63">
        <f>D17</f>
        <v>1516</v>
      </c>
      <c r="E16" s="64">
        <f t="shared" ref="E16:F16" si="2">E17</f>
        <v>1516</v>
      </c>
      <c r="F16" s="64">
        <f t="shared" si="2"/>
        <v>1408.77</v>
      </c>
      <c r="G16" s="52">
        <f t="shared" si="0"/>
        <v>92.9267810026385</v>
      </c>
      <c r="H16" s="27"/>
      <c r="I16" s="27"/>
      <c r="J16" s="27"/>
    </row>
    <row r="17" ht="34.2" spans="2:10">
      <c r="B17" s="49" t="s">
        <v>23</v>
      </c>
      <c r="C17" s="65" t="s">
        <v>24</v>
      </c>
      <c r="D17" s="55">
        <f>D18+D19+D20+D21</f>
        <v>1516</v>
      </c>
      <c r="E17" s="56">
        <f t="shared" ref="E17:F17" si="3">E18+E19+E20+E21</f>
        <v>1516</v>
      </c>
      <c r="F17" s="56">
        <f t="shared" si="3"/>
        <v>1408.77</v>
      </c>
      <c r="G17" s="52">
        <f t="shared" si="0"/>
        <v>92.9267810026385</v>
      </c>
      <c r="H17" s="27"/>
      <c r="I17" s="27"/>
      <c r="J17" s="27"/>
    </row>
    <row r="18" ht="93" customHeight="1" spans="2:10">
      <c r="B18" s="45" t="s">
        <v>25</v>
      </c>
      <c r="C18" s="66" t="s">
        <v>26</v>
      </c>
      <c r="D18" s="67">
        <v>678.6</v>
      </c>
      <c r="E18" s="60">
        <v>678.6</v>
      </c>
      <c r="F18" s="59">
        <v>729.96</v>
      </c>
      <c r="G18" s="60">
        <f t="shared" si="0"/>
        <v>107.568523430592</v>
      </c>
      <c r="H18" s="27"/>
      <c r="I18" s="27"/>
      <c r="J18" s="27"/>
    </row>
    <row r="19" ht="114" customHeight="1" spans="2:10">
      <c r="B19" s="45" t="s">
        <v>27</v>
      </c>
      <c r="C19" s="68" t="s">
        <v>28</v>
      </c>
      <c r="D19" s="58">
        <v>3</v>
      </c>
      <c r="E19" s="59">
        <v>3</v>
      </c>
      <c r="F19" s="59">
        <v>3.81</v>
      </c>
      <c r="G19" s="60">
        <f t="shared" si="0"/>
        <v>127</v>
      </c>
      <c r="H19" s="27"/>
      <c r="I19" s="27"/>
      <c r="J19" s="27"/>
    </row>
    <row r="20" ht="89.25" customHeight="1" spans="2:10">
      <c r="B20" s="45" t="s">
        <v>29</v>
      </c>
      <c r="C20" s="66" t="s">
        <v>30</v>
      </c>
      <c r="D20" s="58">
        <v>918.5</v>
      </c>
      <c r="E20" s="59">
        <v>918.5</v>
      </c>
      <c r="F20" s="59">
        <v>754.47</v>
      </c>
      <c r="G20" s="60">
        <f t="shared" si="0"/>
        <v>82.141535111595</v>
      </c>
      <c r="H20" s="27"/>
      <c r="I20" s="27"/>
      <c r="J20" s="27"/>
    </row>
    <row r="21" ht="79.2" spans="2:10">
      <c r="B21" s="45" t="s">
        <v>31</v>
      </c>
      <c r="C21" s="66" t="s">
        <v>32</v>
      </c>
      <c r="D21" s="58">
        <v>-84.1</v>
      </c>
      <c r="E21" s="59">
        <v>-84.1</v>
      </c>
      <c r="F21" s="59">
        <v>-79.47</v>
      </c>
      <c r="G21" s="60">
        <f t="shared" si="0"/>
        <v>94.4946492271106</v>
      </c>
      <c r="H21" s="27"/>
      <c r="I21" s="27"/>
      <c r="J21" s="27"/>
    </row>
    <row r="22" ht="15.6" spans="2:10">
      <c r="B22" s="49" t="s">
        <v>33</v>
      </c>
      <c r="C22" s="53" t="s">
        <v>34</v>
      </c>
      <c r="D22" s="54">
        <f>D23</f>
        <v>1700</v>
      </c>
      <c r="E22" s="56">
        <f t="shared" ref="E22:F22" si="4">E23</f>
        <v>1700</v>
      </c>
      <c r="F22" s="56">
        <f t="shared" si="4"/>
        <v>1643.9</v>
      </c>
      <c r="G22" s="52">
        <f t="shared" si="0"/>
        <v>96.7</v>
      </c>
      <c r="H22" s="27"/>
      <c r="I22" s="27"/>
      <c r="J22" s="27"/>
    </row>
    <row r="23" s="31" customFormat="1" ht="15.6" spans="2:10">
      <c r="B23" s="45" t="s">
        <v>35</v>
      </c>
      <c r="C23" s="66" t="s">
        <v>36</v>
      </c>
      <c r="D23" s="67">
        <v>1700</v>
      </c>
      <c r="E23" s="69">
        <v>1700</v>
      </c>
      <c r="F23" s="59">
        <v>1643.9</v>
      </c>
      <c r="G23" s="60">
        <f t="shared" si="0"/>
        <v>96.7</v>
      </c>
      <c r="H23" s="27"/>
      <c r="I23" s="27"/>
      <c r="J23" s="27"/>
    </row>
    <row r="24" ht="15.6" spans="2:10">
      <c r="B24" s="49" t="s">
        <v>37</v>
      </c>
      <c r="C24" s="53" t="s">
        <v>38</v>
      </c>
      <c r="D24" s="50">
        <f>D25+D26</f>
        <v>674</v>
      </c>
      <c r="E24" s="51">
        <f t="shared" ref="E24:F24" si="5">E25+E26</f>
        <v>674</v>
      </c>
      <c r="F24" s="51">
        <f t="shared" si="5"/>
        <v>1012.41</v>
      </c>
      <c r="G24" s="52">
        <f t="shared" si="0"/>
        <v>150.209198813056</v>
      </c>
      <c r="H24" s="27"/>
      <c r="I24" s="27"/>
      <c r="J24" s="27"/>
    </row>
    <row r="25" s="32" customFormat="1" ht="15.6" spans="2:10">
      <c r="B25" s="45" t="s">
        <v>39</v>
      </c>
      <c r="C25" s="66" t="s">
        <v>40</v>
      </c>
      <c r="D25" s="70" t="s">
        <v>41</v>
      </c>
      <c r="E25" s="71" t="s">
        <v>41</v>
      </c>
      <c r="F25" s="71" t="s">
        <v>42</v>
      </c>
      <c r="G25" s="60">
        <f t="shared" si="0"/>
        <v>146.303636363636</v>
      </c>
      <c r="H25" s="27"/>
      <c r="I25" s="27"/>
      <c r="J25" s="27"/>
    </row>
    <row r="26" ht="15.6" spans="2:10">
      <c r="B26" s="45" t="s">
        <v>43</v>
      </c>
      <c r="C26" s="66" t="s">
        <v>44</v>
      </c>
      <c r="D26" s="70" t="s">
        <v>45</v>
      </c>
      <c r="E26" s="71" t="s">
        <v>45</v>
      </c>
      <c r="F26" s="72" t="s">
        <v>46</v>
      </c>
      <c r="G26" s="60">
        <f t="shared" si="0"/>
        <v>167.532258064516</v>
      </c>
      <c r="H26" s="27"/>
      <c r="I26" s="27"/>
      <c r="J26" s="27"/>
    </row>
    <row r="27" ht="26.4" spans="2:10">
      <c r="B27" s="49" t="s">
        <v>47</v>
      </c>
      <c r="C27" s="53" t="s">
        <v>48</v>
      </c>
      <c r="D27" s="54"/>
      <c r="E27" s="52"/>
      <c r="F27" s="52"/>
      <c r="G27" s="60"/>
      <c r="H27" s="27"/>
      <c r="I27" s="27"/>
      <c r="J27" s="27"/>
    </row>
    <row r="28" ht="30" customHeight="1" spans="2:10">
      <c r="B28" s="45" t="s">
        <v>49</v>
      </c>
      <c r="C28" s="45" t="s">
        <v>48</v>
      </c>
      <c r="D28" s="54"/>
      <c r="E28" s="52"/>
      <c r="F28" s="60"/>
      <c r="G28" s="52"/>
      <c r="H28" s="27"/>
      <c r="I28" s="27"/>
      <c r="J28" s="27"/>
    </row>
    <row r="29" ht="32.25" customHeight="1" spans="2:10">
      <c r="B29" s="49" t="s">
        <v>50</v>
      </c>
      <c r="C29" s="53" t="s">
        <v>51</v>
      </c>
      <c r="D29" s="54"/>
      <c r="E29" s="52"/>
      <c r="F29" s="52"/>
      <c r="G29" s="52"/>
      <c r="H29" s="27"/>
      <c r="I29" s="27"/>
      <c r="J29" s="27"/>
    </row>
    <row r="30" ht="39.6" spans="2:10">
      <c r="B30" s="45" t="s">
        <v>52</v>
      </c>
      <c r="C30" s="66" t="s">
        <v>53</v>
      </c>
      <c r="D30" s="67"/>
      <c r="E30" s="60"/>
      <c r="F30" s="60"/>
      <c r="G30" s="60"/>
      <c r="H30" s="27"/>
      <c r="I30" s="27"/>
      <c r="J30" s="27"/>
    </row>
    <row r="31" ht="15.6" spans="2:10">
      <c r="B31" s="45" t="s">
        <v>54</v>
      </c>
      <c r="C31" s="66" t="s">
        <v>55</v>
      </c>
      <c r="D31" s="67"/>
      <c r="E31" s="60"/>
      <c r="F31" s="60"/>
      <c r="G31" s="60"/>
      <c r="H31" s="27"/>
      <c r="I31" s="27"/>
      <c r="J31" s="27"/>
    </row>
    <row r="32" ht="26.4" spans="2:10">
      <c r="B32" s="45" t="s">
        <v>56</v>
      </c>
      <c r="C32" s="66" t="s">
        <v>57</v>
      </c>
      <c r="D32" s="67"/>
      <c r="E32" s="60"/>
      <c r="F32" s="60"/>
      <c r="G32" s="60"/>
      <c r="H32" s="27"/>
      <c r="I32" s="27"/>
      <c r="J32" s="27"/>
    </row>
    <row r="33" ht="15.6" spans="2:10">
      <c r="B33" s="49" t="s">
        <v>58</v>
      </c>
      <c r="C33" s="53" t="s">
        <v>59</v>
      </c>
      <c r="D33" s="54"/>
      <c r="E33" s="52"/>
      <c r="F33" s="52"/>
      <c r="G33" s="52"/>
      <c r="H33" s="27"/>
      <c r="I33" s="27"/>
      <c r="J33" s="27"/>
    </row>
    <row r="34" ht="15.6" spans="2:10">
      <c r="B34" s="49" t="s">
        <v>60</v>
      </c>
      <c r="C34" s="53" t="s">
        <v>61</v>
      </c>
      <c r="D34" s="73">
        <f>D35</f>
        <v>3145</v>
      </c>
      <c r="E34" s="74">
        <f>E35</f>
        <v>3581.5</v>
      </c>
      <c r="F34" s="74">
        <f>F35</f>
        <v>3581.5</v>
      </c>
      <c r="G34" s="60">
        <f>E34/F34*100</f>
        <v>100</v>
      </c>
      <c r="H34" s="27"/>
      <c r="I34" s="27"/>
      <c r="J34" s="27"/>
    </row>
    <row r="35" ht="39.6" spans="2:10">
      <c r="B35" s="49" t="s">
        <v>62</v>
      </c>
      <c r="C35" s="53" t="s">
        <v>63</v>
      </c>
      <c r="D35" s="73">
        <f>D36+D40+D41+D38+D43</f>
        <v>3145</v>
      </c>
      <c r="E35" s="74">
        <f>E36+E40+E41+E39</f>
        <v>3581.5</v>
      </c>
      <c r="F35" s="74">
        <f>F36+F40+F41+F39</f>
        <v>3581.5</v>
      </c>
      <c r="G35" s="60">
        <f>F35/E35*100</f>
        <v>100</v>
      </c>
      <c r="H35" s="27"/>
      <c r="I35" s="27"/>
      <c r="J35" s="27"/>
    </row>
    <row r="36" ht="39.6" spans="2:10">
      <c r="B36" s="49" t="s">
        <v>64</v>
      </c>
      <c r="C36" s="53" t="s">
        <v>65</v>
      </c>
      <c r="D36" s="73">
        <f>D37+D39</f>
        <v>2816</v>
      </c>
      <c r="E36" s="74">
        <f>E37+E38</f>
        <v>3057.5</v>
      </c>
      <c r="F36" s="74">
        <f>F37+F38</f>
        <v>3057.5</v>
      </c>
      <c r="G36" s="60">
        <f>F36/E36*100</f>
        <v>100</v>
      </c>
      <c r="H36" s="27"/>
      <c r="I36" s="27"/>
      <c r="J36" s="27"/>
    </row>
    <row r="37" ht="39.6" spans="2:10">
      <c r="B37" s="45" t="s">
        <v>66</v>
      </c>
      <c r="C37" s="66" t="s">
        <v>67</v>
      </c>
      <c r="D37" s="75">
        <v>2816</v>
      </c>
      <c r="E37" s="76">
        <v>2816</v>
      </c>
      <c r="F37" s="76">
        <v>2816</v>
      </c>
      <c r="G37" s="60">
        <f>F37/E37*100</f>
        <v>100</v>
      </c>
      <c r="H37" s="27"/>
      <c r="I37" s="27"/>
      <c r="J37" s="27"/>
    </row>
    <row r="38" ht="26.4" spans="2:10">
      <c r="B38" s="45" t="s">
        <v>68</v>
      </c>
      <c r="C38" s="66" t="s">
        <v>69</v>
      </c>
      <c r="D38" s="75"/>
      <c r="E38" s="76">
        <v>241.5</v>
      </c>
      <c r="F38" s="76">
        <v>241.5</v>
      </c>
      <c r="G38" s="60">
        <f t="shared" ref="G38" si="6">F38/E38*100</f>
        <v>100</v>
      </c>
      <c r="H38" s="27"/>
      <c r="I38" s="27"/>
      <c r="J38" s="27"/>
    </row>
    <row r="39" ht="39.6" spans="2:10">
      <c r="B39" s="45" t="s">
        <v>70</v>
      </c>
      <c r="C39" s="66" t="s">
        <v>71</v>
      </c>
      <c r="D39" s="75"/>
      <c r="E39" s="76">
        <v>195</v>
      </c>
      <c r="F39" s="76">
        <v>195</v>
      </c>
      <c r="G39" s="60">
        <f t="shared" ref="G39:G41" si="7">F39/E39*100</f>
        <v>100</v>
      </c>
      <c r="H39" s="27"/>
      <c r="I39" s="27"/>
      <c r="J39" s="27"/>
    </row>
    <row r="40" ht="52.8" spans="2:10">
      <c r="B40" s="45" t="s">
        <v>72</v>
      </c>
      <c r="C40" s="66" t="s">
        <v>73</v>
      </c>
      <c r="D40" s="75">
        <v>296</v>
      </c>
      <c r="E40" s="76">
        <v>296</v>
      </c>
      <c r="F40" s="76">
        <v>296</v>
      </c>
      <c r="G40" s="60">
        <f t="shared" si="7"/>
        <v>100</v>
      </c>
      <c r="H40" s="27"/>
      <c r="I40" s="27"/>
      <c r="J40" s="27"/>
    </row>
    <row r="41" ht="39.6" spans="2:10">
      <c r="B41" s="45" t="s">
        <v>74</v>
      </c>
      <c r="C41" s="66" t="s">
        <v>75</v>
      </c>
      <c r="D41" s="75">
        <v>33</v>
      </c>
      <c r="E41" s="76">
        <v>33</v>
      </c>
      <c r="F41" s="76">
        <v>33</v>
      </c>
      <c r="G41" s="60">
        <f t="shared" si="7"/>
        <v>100</v>
      </c>
      <c r="H41" s="27"/>
      <c r="I41" s="27"/>
      <c r="J41" s="27"/>
    </row>
    <row r="42" ht="15.6" hidden="1" spans="2:10">
      <c r="B42" s="77"/>
      <c r="C42" s="77"/>
      <c r="D42" s="67"/>
      <c r="E42" s="60"/>
      <c r="F42" s="60"/>
      <c r="G42" s="60"/>
      <c r="H42" s="27"/>
      <c r="I42" s="27"/>
      <c r="J42" s="27"/>
    </row>
    <row r="43" ht="39.6" spans="2:10">
      <c r="B43" s="77" t="s">
        <v>76</v>
      </c>
      <c r="C43" s="77" t="s">
        <v>77</v>
      </c>
      <c r="D43" s="67"/>
      <c r="E43" s="60"/>
      <c r="F43" s="60"/>
      <c r="G43" s="60"/>
      <c r="H43" s="27"/>
      <c r="I43" s="27"/>
      <c r="J43" s="27"/>
    </row>
  </sheetData>
  <mergeCells count="9">
    <mergeCell ref="C1:G1"/>
    <mergeCell ref="C2:G2"/>
    <mergeCell ref="C3:G3"/>
    <mergeCell ref="C4:G4"/>
    <mergeCell ref="C5:G5"/>
    <mergeCell ref="C6:E6"/>
    <mergeCell ref="B7:G7"/>
    <mergeCell ref="B8:G8"/>
    <mergeCell ref="B9:G9"/>
  </mergeCells>
  <pageMargins left="0.748031496062992" right="0.748031496062992" top="0.984251968503937" bottom="0.984251968503937" header="0.511811023622047" footer="0.511811023622047"/>
  <pageSetup paperSize="9" scale="70" firstPageNumber="0" orientation="portrait" useFirstPageNumber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B1:F83"/>
  <sheetViews>
    <sheetView topLeftCell="A14" workbookViewId="0">
      <selection activeCell="C81" sqref="C81"/>
    </sheetView>
  </sheetViews>
  <sheetFormatPr defaultColWidth="9" defaultRowHeight="13.2" outlineLevelCol="5"/>
  <cols>
    <col min="1" max="1" width="0.888888888888889"/>
    <col min="2" max="2" width="24"/>
    <col min="3" max="3" width="57"/>
    <col min="4" max="4" width="18.1111111111111"/>
    <col min="5" max="5" width="17.1111111111111"/>
    <col min="6" max="1025" width="8.66666666666667"/>
  </cols>
  <sheetData>
    <row r="1" spans="3:6">
      <c r="C1" s="1" t="s">
        <v>78</v>
      </c>
      <c r="D1" s="1"/>
      <c r="E1" s="1"/>
      <c r="F1" s="1"/>
    </row>
    <row r="2" spans="3:6">
      <c r="C2" s="1" t="s">
        <v>79</v>
      </c>
      <c r="D2" s="1"/>
      <c r="E2" s="1"/>
      <c r="F2" s="1"/>
    </row>
    <row r="3" spans="3:6">
      <c r="C3" s="1" t="s">
        <v>2</v>
      </c>
      <c r="D3" s="1"/>
      <c r="E3" s="1"/>
      <c r="F3" s="1"/>
    </row>
    <row r="4" spans="3:6">
      <c r="C4" s="1" t="s">
        <v>80</v>
      </c>
      <c r="D4" s="1"/>
      <c r="E4" s="1"/>
      <c r="F4" s="1"/>
    </row>
    <row r="5" spans="3:6">
      <c r="C5" s="1" t="s">
        <v>81</v>
      </c>
      <c r="D5" s="1"/>
      <c r="E5" s="1"/>
      <c r="F5" s="1"/>
    </row>
    <row r="6" spans="3:4">
      <c r="C6" s="2"/>
      <c r="D6" s="2"/>
    </row>
    <row r="7" ht="34.5" customHeight="1" spans="2:6">
      <c r="B7" s="3" t="s">
        <v>82</v>
      </c>
      <c r="C7" s="3"/>
      <c r="D7" s="3"/>
      <c r="E7" s="3"/>
      <c r="F7" s="3"/>
    </row>
    <row r="8" ht="15.6" spans="2:4">
      <c r="B8" s="4"/>
      <c r="C8" s="5"/>
      <c r="D8" s="6" t="s">
        <v>7</v>
      </c>
    </row>
    <row r="9" ht="39.6" spans="2:6">
      <c r="B9" s="7" t="s">
        <v>83</v>
      </c>
      <c r="C9" s="7" t="s">
        <v>84</v>
      </c>
      <c r="D9" s="8" t="s">
        <v>85</v>
      </c>
      <c r="E9" s="9" t="s">
        <v>86</v>
      </c>
      <c r="F9" s="9" t="s">
        <v>87</v>
      </c>
    </row>
    <row r="10" ht="17.4" spans="2:6">
      <c r="B10" s="10" t="s">
        <v>14</v>
      </c>
      <c r="C10" s="11"/>
      <c r="D10" s="12">
        <f>D11+D52</f>
        <v>267427</v>
      </c>
      <c r="E10" s="12">
        <f>E11+E52</f>
        <v>95585</v>
      </c>
      <c r="F10" s="13">
        <f t="shared" ref="F10:F28" si="0">E10/D10*100</f>
        <v>35.7424642986684</v>
      </c>
    </row>
    <row r="11" ht="17.4" spans="2:6">
      <c r="B11" s="10" t="s">
        <v>15</v>
      </c>
      <c r="C11" s="14" t="s">
        <v>16</v>
      </c>
      <c r="D11" s="12">
        <f>D12+D15+D22+D24+D26+D30+D35+D37+D40</f>
        <v>33659.4</v>
      </c>
      <c r="E11" s="12">
        <f>E12+E15+E22+E24+E26+E30+E35+E37+E40+E51+E29</f>
        <v>6967.3</v>
      </c>
      <c r="F11" s="13">
        <f t="shared" si="0"/>
        <v>20.6994182902844</v>
      </c>
    </row>
    <row r="12" ht="15.6" spans="2:6">
      <c r="B12" s="10" t="s">
        <v>17</v>
      </c>
      <c r="C12" s="15" t="s">
        <v>18</v>
      </c>
      <c r="D12" s="16">
        <f>D13+D14</f>
        <v>15628</v>
      </c>
      <c r="E12" s="16">
        <f>E13+E14</f>
        <v>1947.2</v>
      </c>
      <c r="F12" s="13">
        <f t="shared" si="0"/>
        <v>12.4596877399539</v>
      </c>
    </row>
    <row r="13" ht="15.6" hidden="1" spans="2:6">
      <c r="B13" s="7" t="s">
        <v>88</v>
      </c>
      <c r="C13" s="17" t="s">
        <v>89</v>
      </c>
      <c r="D13" s="18"/>
      <c r="E13" s="19"/>
      <c r="F13" s="13" t="e">
        <f t="shared" si="0"/>
        <v>#DIV/0!</v>
      </c>
    </row>
    <row r="14" ht="15.6" spans="2:6">
      <c r="B14" s="7" t="s">
        <v>19</v>
      </c>
      <c r="C14" s="17" t="s">
        <v>20</v>
      </c>
      <c r="D14" s="18" t="s">
        <v>90</v>
      </c>
      <c r="E14" s="19" t="s">
        <v>91</v>
      </c>
      <c r="F14" s="13">
        <f t="shared" si="0"/>
        <v>12.4596877399539</v>
      </c>
    </row>
    <row r="15" ht="15.6" spans="2:6">
      <c r="B15" s="10" t="s">
        <v>92</v>
      </c>
      <c r="C15" s="15" t="s">
        <v>34</v>
      </c>
      <c r="D15" s="16" t="s">
        <v>93</v>
      </c>
      <c r="E15" s="16" t="s">
        <v>94</v>
      </c>
      <c r="F15" s="13">
        <f t="shared" si="0"/>
        <v>32.3394131641554</v>
      </c>
    </row>
    <row r="16" ht="15.6" spans="2:6">
      <c r="B16" s="7" t="s">
        <v>95</v>
      </c>
      <c r="C16" s="17" t="s">
        <v>96</v>
      </c>
      <c r="D16" s="18">
        <f>D17+D18</f>
        <v>1883</v>
      </c>
      <c r="E16" s="19" t="s">
        <v>97</v>
      </c>
      <c r="F16" s="13">
        <f t="shared" si="0"/>
        <v>55.0451407328731</v>
      </c>
    </row>
    <row r="17" ht="31.2" spans="2:6">
      <c r="B17" s="7" t="s">
        <v>98</v>
      </c>
      <c r="C17" s="17" t="s">
        <v>99</v>
      </c>
      <c r="D17" s="18" t="s">
        <v>100</v>
      </c>
      <c r="E17" s="19" t="s">
        <v>101</v>
      </c>
      <c r="F17" s="13">
        <f t="shared" si="0"/>
        <v>50.4989885367498</v>
      </c>
    </row>
    <row r="18" ht="46.8" spans="2:6">
      <c r="B18" s="7" t="s">
        <v>102</v>
      </c>
      <c r="C18" s="17" t="s">
        <v>103</v>
      </c>
      <c r="D18" s="20" t="s">
        <v>104</v>
      </c>
      <c r="E18" s="19" t="s">
        <v>105</v>
      </c>
      <c r="F18" s="13">
        <f t="shared" si="0"/>
        <v>55.525</v>
      </c>
    </row>
    <row r="19" ht="31.2" spans="2:6">
      <c r="B19" s="7" t="s">
        <v>106</v>
      </c>
      <c r="C19" s="17" t="s">
        <v>107</v>
      </c>
      <c r="D19" s="18"/>
      <c r="E19" s="18" t="s">
        <v>108</v>
      </c>
      <c r="F19" s="13" t="e">
        <f t="shared" si="0"/>
        <v>#DIV/0!</v>
      </c>
    </row>
    <row r="20" ht="31.2" spans="2:6">
      <c r="B20" s="7" t="s">
        <v>109</v>
      </c>
      <c r="C20" s="17" t="s">
        <v>110</v>
      </c>
      <c r="D20" s="18" t="s">
        <v>111</v>
      </c>
      <c r="E20" s="19" t="s">
        <v>112</v>
      </c>
      <c r="F20" s="13">
        <f t="shared" si="0"/>
        <v>20.137299771167</v>
      </c>
    </row>
    <row r="21" ht="15.6" spans="2:6">
      <c r="B21" s="7" t="s">
        <v>35</v>
      </c>
      <c r="C21" s="17" t="s">
        <v>36</v>
      </c>
      <c r="D21" s="18" t="s">
        <v>113</v>
      </c>
      <c r="E21" s="19" t="s">
        <v>114</v>
      </c>
      <c r="F21" s="13">
        <f t="shared" si="0"/>
        <v>17.8756756756757</v>
      </c>
    </row>
    <row r="22" ht="15.6" spans="2:6">
      <c r="B22" s="10" t="s">
        <v>115</v>
      </c>
      <c r="C22" s="15" t="s">
        <v>38</v>
      </c>
      <c r="D22" s="16" t="str">
        <f>D23</f>
        <v>6600</v>
      </c>
      <c r="E22" s="16" t="str">
        <f>E23</f>
        <v>1109</v>
      </c>
      <c r="F22" s="13">
        <f t="shared" si="0"/>
        <v>16.8030303030303</v>
      </c>
    </row>
    <row r="23" ht="15.6" spans="2:6">
      <c r="B23" s="7" t="s">
        <v>116</v>
      </c>
      <c r="C23" s="17" t="s">
        <v>117</v>
      </c>
      <c r="D23" s="18" t="s">
        <v>118</v>
      </c>
      <c r="E23" s="19" t="s">
        <v>119</v>
      </c>
      <c r="F23" s="13">
        <f t="shared" si="0"/>
        <v>16.8030303030303</v>
      </c>
    </row>
    <row r="24" ht="31.2" spans="2:6">
      <c r="B24" s="10" t="s">
        <v>120</v>
      </c>
      <c r="C24" s="15" t="s">
        <v>121</v>
      </c>
      <c r="D24" s="16" t="str">
        <f>D25</f>
        <v>79,2</v>
      </c>
      <c r="E24" s="16" t="str">
        <f>E25</f>
        <v>6</v>
      </c>
      <c r="F24" s="13">
        <f t="shared" si="0"/>
        <v>7.57575757575758</v>
      </c>
    </row>
    <row r="25" ht="31.2" spans="2:6">
      <c r="B25" s="7" t="s">
        <v>122</v>
      </c>
      <c r="C25" s="17" t="s">
        <v>123</v>
      </c>
      <c r="D25" s="18" t="s">
        <v>124</v>
      </c>
      <c r="E25" s="19" t="s">
        <v>125</v>
      </c>
      <c r="F25" s="13">
        <f t="shared" si="0"/>
        <v>7.57575757575758</v>
      </c>
    </row>
    <row r="26" ht="15.6" spans="2:6">
      <c r="B26" s="10" t="s">
        <v>126</v>
      </c>
      <c r="C26" s="15" t="s">
        <v>55</v>
      </c>
      <c r="D26" s="16">
        <f>D27+D28</f>
        <v>772</v>
      </c>
      <c r="E26" s="16">
        <f>E27+E28</f>
        <v>90.5</v>
      </c>
      <c r="F26" s="13">
        <f t="shared" si="0"/>
        <v>11.7227979274611</v>
      </c>
    </row>
    <row r="27" ht="31.2" spans="2:6">
      <c r="B27" s="7" t="s">
        <v>127</v>
      </c>
      <c r="C27" s="17" t="s">
        <v>128</v>
      </c>
      <c r="D27" s="18" t="s">
        <v>129</v>
      </c>
      <c r="E27" s="19" t="s">
        <v>130</v>
      </c>
      <c r="F27" s="13">
        <f t="shared" si="0"/>
        <v>11.7227979274611</v>
      </c>
    </row>
    <row r="28" ht="46.8" spans="2:6">
      <c r="B28" s="7" t="s">
        <v>131</v>
      </c>
      <c r="C28" s="17" t="s">
        <v>132</v>
      </c>
      <c r="D28" s="18"/>
      <c r="E28" s="19"/>
      <c r="F28" s="13" t="e">
        <f t="shared" si="0"/>
        <v>#DIV/0!</v>
      </c>
    </row>
    <row r="29" ht="31.2" spans="2:6">
      <c r="B29" s="10" t="s">
        <v>133</v>
      </c>
      <c r="C29" s="15" t="s">
        <v>134</v>
      </c>
      <c r="D29" s="16"/>
      <c r="E29" s="21"/>
      <c r="F29" s="22"/>
    </row>
    <row r="30" ht="31.2" spans="2:6">
      <c r="B30" s="10" t="s">
        <v>47</v>
      </c>
      <c r="C30" s="15" t="s">
        <v>135</v>
      </c>
      <c r="D30" s="16">
        <f>D31</f>
        <v>4890.5</v>
      </c>
      <c r="E30" s="16">
        <f>E31</f>
        <v>1256.5</v>
      </c>
      <c r="F30" s="13">
        <f>E30/D30*100</f>
        <v>25.6926694612003</v>
      </c>
    </row>
    <row r="31" ht="93.6" spans="2:6">
      <c r="B31" s="10" t="s">
        <v>136</v>
      </c>
      <c r="C31" s="10" t="s">
        <v>137</v>
      </c>
      <c r="D31" s="16">
        <f>D32+D33</f>
        <v>4890.5</v>
      </c>
      <c r="E31" s="16">
        <f>E32+E33</f>
        <v>1256.5</v>
      </c>
      <c r="F31" s="13">
        <f>E31/D31*100</f>
        <v>25.6926694612003</v>
      </c>
    </row>
    <row r="32" ht="93.6" spans="2:6">
      <c r="B32" s="7" t="s">
        <v>138</v>
      </c>
      <c r="C32" s="7" t="s">
        <v>139</v>
      </c>
      <c r="D32" s="18" t="s">
        <v>140</v>
      </c>
      <c r="E32" s="18" t="s">
        <v>141</v>
      </c>
      <c r="F32" s="13">
        <f>E32/D32*100</f>
        <v>25.7398101619207</v>
      </c>
    </row>
    <row r="33" ht="12.75" customHeight="1" spans="2:6">
      <c r="B33" s="7" t="s">
        <v>142</v>
      </c>
      <c r="C33" s="17" t="s">
        <v>143</v>
      </c>
      <c r="D33" s="18" t="s">
        <v>144</v>
      </c>
      <c r="E33" s="18" t="s">
        <v>145</v>
      </c>
      <c r="F33" s="13">
        <f>E33/D33*100</f>
        <v>21.5328467153285</v>
      </c>
    </row>
    <row r="34" ht="50.25" customHeight="1" spans="2:6">
      <c r="B34" s="7"/>
      <c r="C34" s="17"/>
      <c r="D34" s="18"/>
      <c r="E34" s="18"/>
      <c r="F34" s="13"/>
    </row>
    <row r="35" ht="15.6" spans="2:6">
      <c r="B35" s="10" t="s">
        <v>146</v>
      </c>
      <c r="C35" s="15" t="s">
        <v>147</v>
      </c>
      <c r="D35" s="16" t="str">
        <f>D36</f>
        <v>75</v>
      </c>
      <c r="E35" s="16" t="str">
        <f>E36</f>
        <v>6,8</v>
      </c>
      <c r="F35" s="13">
        <f t="shared" ref="F35:F48" si="1">E35/D35*100</f>
        <v>9.06666666666667</v>
      </c>
    </row>
    <row r="36" ht="15.6" spans="2:6">
      <c r="B36" s="7" t="s">
        <v>148</v>
      </c>
      <c r="C36" s="17" t="s">
        <v>149</v>
      </c>
      <c r="D36" s="18" t="s">
        <v>150</v>
      </c>
      <c r="E36" s="18" t="s">
        <v>151</v>
      </c>
      <c r="F36" s="13">
        <f t="shared" si="1"/>
        <v>9.06666666666667</v>
      </c>
    </row>
    <row r="37" ht="31.2" spans="2:6">
      <c r="B37" s="10" t="s">
        <v>152</v>
      </c>
      <c r="C37" s="15" t="s">
        <v>153</v>
      </c>
      <c r="D37" s="16" t="str">
        <f>D38</f>
        <v>330,7</v>
      </c>
      <c r="E37" s="16" t="str">
        <f>E38</f>
        <v>60,8</v>
      </c>
      <c r="F37" s="13">
        <f t="shared" si="1"/>
        <v>18.385243423042</v>
      </c>
    </row>
    <row r="38" ht="87" customHeight="1" spans="2:6">
      <c r="B38" s="7" t="s">
        <v>154</v>
      </c>
      <c r="C38" s="17" t="s">
        <v>155</v>
      </c>
      <c r="D38" s="16" t="str">
        <f>D39</f>
        <v>330,7</v>
      </c>
      <c r="E38" s="16" t="str">
        <f>E39</f>
        <v>60,8</v>
      </c>
      <c r="F38" s="13">
        <f t="shared" si="1"/>
        <v>18.385243423042</v>
      </c>
    </row>
    <row r="39" ht="112.5" customHeight="1" spans="2:6">
      <c r="B39" s="7" t="s">
        <v>154</v>
      </c>
      <c r="C39" s="7" t="s">
        <v>156</v>
      </c>
      <c r="D39" s="16" t="s">
        <v>114</v>
      </c>
      <c r="E39" s="16" t="s">
        <v>157</v>
      </c>
      <c r="F39" s="13">
        <f t="shared" si="1"/>
        <v>18.385243423042</v>
      </c>
    </row>
    <row r="40" ht="15.6" spans="2:6">
      <c r="B40" s="10" t="s">
        <v>158</v>
      </c>
      <c r="C40" s="15" t="s">
        <v>51</v>
      </c>
      <c r="D40" s="16" t="s">
        <v>159</v>
      </c>
      <c r="E40" s="16" t="s">
        <v>160</v>
      </c>
      <c r="F40" s="13">
        <f t="shared" si="1"/>
        <v>38.7916666666667</v>
      </c>
    </row>
    <row r="41" ht="31.2" spans="2:6">
      <c r="B41" s="7" t="s">
        <v>161</v>
      </c>
      <c r="C41" s="17" t="s">
        <v>162</v>
      </c>
      <c r="D41" s="18" t="s">
        <v>163</v>
      </c>
      <c r="E41" s="18" t="s">
        <v>164</v>
      </c>
      <c r="F41" s="13">
        <f t="shared" si="1"/>
        <v>44</v>
      </c>
    </row>
    <row r="42" ht="78" spans="2:6">
      <c r="B42" s="7" t="s">
        <v>165</v>
      </c>
      <c r="C42" s="17" t="s">
        <v>166</v>
      </c>
      <c r="D42" s="18" t="s">
        <v>167</v>
      </c>
      <c r="E42" s="18" t="s">
        <v>168</v>
      </c>
      <c r="F42" s="13">
        <f t="shared" si="1"/>
        <v>18</v>
      </c>
    </row>
    <row r="43" ht="72" customHeight="1" spans="2:6">
      <c r="B43" s="7" t="s">
        <v>169</v>
      </c>
      <c r="C43" s="17" t="s">
        <v>170</v>
      </c>
      <c r="D43" s="18" t="s">
        <v>171</v>
      </c>
      <c r="E43" s="18" t="s">
        <v>172</v>
      </c>
      <c r="F43" s="13">
        <f t="shared" si="1"/>
        <v>48.3333333333333</v>
      </c>
    </row>
    <row r="44" ht="62.4" spans="2:6">
      <c r="B44" s="7" t="s">
        <v>173</v>
      </c>
      <c r="C44" s="17" t="s">
        <v>174</v>
      </c>
      <c r="D44" s="18" t="s">
        <v>167</v>
      </c>
      <c r="E44" s="18"/>
      <c r="F44" s="13">
        <f t="shared" si="1"/>
        <v>0</v>
      </c>
    </row>
    <row r="45" ht="93.6" spans="2:6">
      <c r="B45" s="7" t="s">
        <v>175</v>
      </c>
      <c r="C45" s="7" t="s">
        <v>176</v>
      </c>
      <c r="D45" s="18"/>
      <c r="E45" s="18" t="s">
        <v>177</v>
      </c>
      <c r="F45" s="13" t="e">
        <f t="shared" si="1"/>
        <v>#DIV/0!</v>
      </c>
    </row>
    <row r="46" ht="46.8" spans="2:6">
      <c r="B46" s="7" t="s">
        <v>178</v>
      </c>
      <c r="C46" s="17" t="s">
        <v>179</v>
      </c>
      <c r="D46" s="18" t="s">
        <v>180</v>
      </c>
      <c r="E46" s="18"/>
      <c r="F46" s="13">
        <f t="shared" si="1"/>
        <v>0</v>
      </c>
    </row>
    <row r="47" ht="31.2" spans="2:6">
      <c r="B47" s="7" t="s">
        <v>181</v>
      </c>
      <c r="C47" s="17" t="s">
        <v>182</v>
      </c>
      <c r="D47" s="18" t="s">
        <v>183</v>
      </c>
      <c r="E47" s="18" t="s">
        <v>177</v>
      </c>
      <c r="F47" s="13">
        <f t="shared" si="1"/>
        <v>23.5</v>
      </c>
    </row>
    <row r="48" ht="31.2" spans="2:6">
      <c r="B48" s="7" t="s">
        <v>184</v>
      </c>
      <c r="C48" s="17" t="s">
        <v>185</v>
      </c>
      <c r="D48" s="18"/>
      <c r="E48" s="18"/>
      <c r="F48" s="13" t="e">
        <f t="shared" si="1"/>
        <v>#DIV/0!</v>
      </c>
    </row>
    <row r="49" ht="62.4" spans="2:6">
      <c r="B49" s="7" t="s">
        <v>186</v>
      </c>
      <c r="C49" s="17" t="s">
        <v>187</v>
      </c>
      <c r="D49" s="18" t="s">
        <v>188</v>
      </c>
      <c r="E49" s="18" t="s">
        <v>188</v>
      </c>
      <c r="F49" s="13"/>
    </row>
    <row r="50" ht="31.2" spans="2:6">
      <c r="B50" s="7" t="s">
        <v>52</v>
      </c>
      <c r="C50" s="17" t="s">
        <v>53</v>
      </c>
      <c r="D50" s="18" t="s">
        <v>189</v>
      </c>
      <c r="E50" s="18" t="s">
        <v>190</v>
      </c>
      <c r="F50" s="13">
        <f>E50/D50*100</f>
        <v>19.1666666666667</v>
      </c>
    </row>
    <row r="51" ht="15.6" spans="2:6">
      <c r="B51" s="7" t="s">
        <v>191</v>
      </c>
      <c r="C51" s="17" t="s">
        <v>59</v>
      </c>
      <c r="D51" s="18"/>
      <c r="E51" s="18" t="s">
        <v>192</v>
      </c>
      <c r="F51" s="13"/>
    </row>
    <row r="52" ht="15.6" spans="2:6">
      <c r="B52" s="10" t="s">
        <v>193</v>
      </c>
      <c r="C52" s="15" t="s">
        <v>61</v>
      </c>
      <c r="D52" s="23">
        <f>D53+D69</f>
        <v>233767.6</v>
      </c>
      <c r="E52" s="23">
        <f>E53+E69</f>
        <v>88617.7</v>
      </c>
      <c r="F52" s="13">
        <f>E52/D52*100</f>
        <v>37.9084612238822</v>
      </c>
    </row>
    <row r="53" ht="31.2" spans="2:6">
      <c r="B53" s="10" t="s">
        <v>194</v>
      </c>
      <c r="C53" s="15" t="s">
        <v>63</v>
      </c>
      <c r="D53" s="23">
        <f>D54+D55+D56+D65+D57</f>
        <v>233767.6</v>
      </c>
      <c r="E53" s="23">
        <f>E54+E55+E56+E65+E57</f>
        <v>91044.1</v>
      </c>
      <c r="F53" s="23">
        <f>F54+F55+F65</f>
        <v>168.720047828206</v>
      </c>
    </row>
    <row r="54" ht="31.2" spans="2:6">
      <c r="B54" s="7" t="s">
        <v>195</v>
      </c>
      <c r="C54" s="17" t="s">
        <v>196</v>
      </c>
      <c r="D54" s="18" t="s">
        <v>197</v>
      </c>
      <c r="E54" s="18" t="s">
        <v>198</v>
      </c>
      <c r="F54" s="13">
        <f>E54/D54*100</f>
        <v>33.333751263193</v>
      </c>
    </row>
    <row r="55" ht="46.8" spans="2:6">
      <c r="B55" s="7" t="s">
        <v>199</v>
      </c>
      <c r="C55" s="17" t="s">
        <v>200</v>
      </c>
      <c r="D55" s="18" t="s">
        <v>201</v>
      </c>
      <c r="E55" s="18" t="s">
        <v>202</v>
      </c>
      <c r="F55" s="13">
        <f>E55/D55*100</f>
        <v>39.5825</v>
      </c>
    </row>
    <row r="56" ht="31.5" customHeight="1" spans="2:6">
      <c r="B56" s="7" t="s">
        <v>203</v>
      </c>
      <c r="C56" s="24" t="s">
        <v>204</v>
      </c>
      <c r="D56" s="18" t="s">
        <v>205</v>
      </c>
      <c r="E56" s="18" t="s">
        <v>206</v>
      </c>
      <c r="F56" s="13"/>
    </row>
    <row r="57" ht="31.2" spans="2:6">
      <c r="B57" s="10" t="s">
        <v>207</v>
      </c>
      <c r="C57" s="15" t="s">
        <v>208</v>
      </c>
      <c r="D57" s="23">
        <f>D58+D59+D60+D61+D62+D63+D64</f>
        <v>138887.7</v>
      </c>
      <c r="E57" s="23">
        <f>E58+E59+E60+E61+E62+E63+E64</f>
        <v>40364.3</v>
      </c>
      <c r="F57" s="13">
        <f t="shared" ref="F57:F69" si="2">E57/D57*100</f>
        <v>29.0625447753833</v>
      </c>
    </row>
    <row r="58" ht="62.4" spans="2:6">
      <c r="B58" s="7" t="s">
        <v>209</v>
      </c>
      <c r="C58" s="17" t="s">
        <v>210</v>
      </c>
      <c r="D58" s="18" t="s">
        <v>211</v>
      </c>
      <c r="E58" s="18" t="s">
        <v>211</v>
      </c>
      <c r="F58" s="13">
        <f t="shared" si="2"/>
        <v>100</v>
      </c>
    </row>
    <row r="59" ht="46.8" spans="2:6">
      <c r="B59" s="7" t="s">
        <v>212</v>
      </c>
      <c r="C59" s="17" t="s">
        <v>213</v>
      </c>
      <c r="D59" s="18" t="s">
        <v>214</v>
      </c>
      <c r="E59" s="18" t="s">
        <v>215</v>
      </c>
      <c r="F59" s="13">
        <f t="shared" si="2"/>
        <v>23.3953076582559</v>
      </c>
    </row>
    <row r="60" ht="46.8" spans="2:6">
      <c r="B60" s="7" t="s">
        <v>216</v>
      </c>
      <c r="C60" s="17" t="s">
        <v>217</v>
      </c>
      <c r="D60" s="18" t="s">
        <v>218</v>
      </c>
      <c r="E60" s="18" t="s">
        <v>219</v>
      </c>
      <c r="F60" s="13">
        <f t="shared" si="2"/>
        <v>26.3784535717732</v>
      </c>
    </row>
    <row r="61" ht="78" spans="2:6">
      <c r="B61" s="7" t="s">
        <v>220</v>
      </c>
      <c r="C61" s="17" t="s">
        <v>221</v>
      </c>
      <c r="D61" s="18" t="s">
        <v>222</v>
      </c>
      <c r="E61" s="18" t="s">
        <v>222</v>
      </c>
      <c r="F61" s="13">
        <f t="shared" si="2"/>
        <v>100</v>
      </c>
    </row>
    <row r="62" ht="62.4" spans="2:6">
      <c r="B62" s="7" t="s">
        <v>223</v>
      </c>
      <c r="C62" s="24" t="s">
        <v>224</v>
      </c>
      <c r="D62" s="18" t="s">
        <v>225</v>
      </c>
      <c r="E62" s="18" t="s">
        <v>226</v>
      </c>
      <c r="F62" s="13">
        <f t="shared" si="2"/>
        <v>61.7877622903288</v>
      </c>
    </row>
    <row r="63" ht="78" spans="2:6">
      <c r="B63" s="25" t="s">
        <v>227</v>
      </c>
      <c r="C63" s="25" t="s">
        <v>228</v>
      </c>
      <c r="D63" s="19" t="s">
        <v>229</v>
      </c>
      <c r="E63" s="19" t="s">
        <v>230</v>
      </c>
      <c r="F63" s="13">
        <f t="shared" si="2"/>
        <v>27.6871601840234</v>
      </c>
    </row>
    <row r="64" ht="62.4" spans="2:6">
      <c r="B64" s="25" t="s">
        <v>231</v>
      </c>
      <c r="C64" s="25" t="s">
        <v>232</v>
      </c>
      <c r="D64" s="19" t="s">
        <v>233</v>
      </c>
      <c r="E64" s="19" t="s">
        <v>234</v>
      </c>
      <c r="F64" s="13">
        <f t="shared" si="2"/>
        <v>9.97524107375554</v>
      </c>
    </row>
    <row r="65" ht="15.6" spans="2:6">
      <c r="B65" s="25" t="s">
        <v>235</v>
      </c>
      <c r="C65" s="25" t="s">
        <v>236</v>
      </c>
      <c r="D65" s="19" t="s">
        <v>237</v>
      </c>
      <c r="E65" s="19" t="s">
        <v>238</v>
      </c>
      <c r="F65" s="13">
        <f t="shared" si="2"/>
        <v>95.8037965650126</v>
      </c>
    </row>
    <row r="66" ht="46.8" spans="2:6">
      <c r="B66" s="26" t="s">
        <v>239</v>
      </c>
      <c r="C66" s="25" t="s">
        <v>240</v>
      </c>
      <c r="D66" s="19" t="s">
        <v>241</v>
      </c>
      <c r="E66" s="19" t="s">
        <v>242</v>
      </c>
      <c r="F66" s="13">
        <f t="shared" si="2"/>
        <v>0</v>
      </c>
    </row>
    <row r="67" ht="93.6" spans="2:6">
      <c r="B67" s="26" t="s">
        <v>243</v>
      </c>
      <c r="C67" s="24" t="s">
        <v>244</v>
      </c>
      <c r="D67" s="19" t="s">
        <v>245</v>
      </c>
      <c r="E67" s="19" t="s">
        <v>242</v>
      </c>
      <c r="F67" s="13">
        <f t="shared" si="2"/>
        <v>0</v>
      </c>
    </row>
    <row r="68" ht="31.2" spans="2:6">
      <c r="B68" s="25" t="s">
        <v>246</v>
      </c>
      <c r="C68" s="25" t="s">
        <v>247</v>
      </c>
      <c r="D68" s="19" t="s">
        <v>238</v>
      </c>
      <c r="E68" s="19" t="s">
        <v>238</v>
      </c>
      <c r="F68" s="13">
        <f t="shared" si="2"/>
        <v>100</v>
      </c>
    </row>
    <row r="69" ht="62.4" spans="2:6">
      <c r="B69" s="25" t="s">
        <v>248</v>
      </c>
      <c r="C69" s="25" t="s">
        <v>249</v>
      </c>
      <c r="D69" s="19"/>
      <c r="E69" s="19" t="s">
        <v>250</v>
      </c>
      <c r="F69" s="13" t="e">
        <f t="shared" si="2"/>
        <v>#DIV/0!</v>
      </c>
    </row>
    <row r="70" ht="15.6" spans="2:4">
      <c r="B70" s="27"/>
      <c r="D70" s="28"/>
    </row>
    <row r="71" ht="15.6" spans="2:2">
      <c r="B71" s="29" t="s">
        <v>251</v>
      </c>
    </row>
    <row r="72" ht="15.6" spans="2:2">
      <c r="B72" s="27"/>
    </row>
    <row r="73" ht="15.6" spans="2:2">
      <c r="B73" s="27"/>
    </row>
    <row r="74" ht="15.6" spans="2:2">
      <c r="B74" s="27"/>
    </row>
    <row r="75" ht="15.6" spans="2:2">
      <c r="B75" s="27"/>
    </row>
    <row r="76" ht="15.6" spans="2:2">
      <c r="B76" s="27"/>
    </row>
    <row r="77" ht="15.6" spans="2:2">
      <c r="B77" s="27"/>
    </row>
    <row r="78" ht="15.6" spans="2:2">
      <c r="B78" s="30"/>
    </row>
    <row r="79" ht="15.6" spans="2:2">
      <c r="B79" s="30"/>
    </row>
    <row r="80" ht="15.6" spans="2:2">
      <c r="B80" s="30"/>
    </row>
    <row r="81" ht="15.6" spans="2:2">
      <c r="B81" s="30"/>
    </row>
    <row r="82" ht="15.6" spans="2:2">
      <c r="B82" s="30"/>
    </row>
    <row r="83" ht="15.6" spans="2:2">
      <c r="B83" s="30" t="s">
        <v>252</v>
      </c>
    </row>
  </sheetData>
  <mergeCells count="12">
    <mergeCell ref="C1:F1"/>
    <mergeCell ref="C2:F2"/>
    <mergeCell ref="C3:F3"/>
    <mergeCell ref="C4:F4"/>
    <mergeCell ref="C5:F5"/>
    <mergeCell ref="C6:D6"/>
    <mergeCell ref="B7:F7"/>
    <mergeCell ref="B33:B34"/>
    <mergeCell ref="C33:C34"/>
    <mergeCell ref="D33:D34"/>
    <mergeCell ref="E33:E34"/>
    <mergeCell ref="F33:F34"/>
  </mergeCells>
  <pageMargins left="0.75" right="0.75" top="1" bottom="1" header="0.511805555555555" footer="0.511805555555555"/>
  <pageSetup paperSize="9" firstPageNumber="0" orientation="portrait" useFirstPageNumber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2</cp:lastModifiedBy>
  <cp:revision>0</cp:revision>
  <dcterms:created xsi:type="dcterms:W3CDTF">1996-10-08T23:32:00Z</dcterms:created>
  <cp:lastPrinted>2022-02-24T13:50:00Z</cp:lastPrinted>
  <dcterms:modified xsi:type="dcterms:W3CDTF">2024-04-25T12:33:15Z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CEC4428671344FFF920182B52FBC36DC_12</vt:lpwstr>
  </property>
  <property fmtid="{D5CDD505-2E9C-101B-9397-08002B2CF9AE}" pid="3" name="KSOProductBuildVer">
    <vt:lpwstr>1049-12.2.0.16731</vt:lpwstr>
  </property>
</Properties>
</file>